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1205"/>
  </bookViews>
  <sheets>
    <sheet name="TRIBUNALE" sheetId="1" r:id="rId1"/>
    <sheet name="GIP" sheetId="7" r:id="rId2"/>
    <sheet name="GUP" sheetId="8" r:id="rId3"/>
    <sheet name="RIESAME" sheetId="6" r:id="rId4"/>
  </sheets>
  <calcPr calcId="124519"/>
</workbook>
</file>

<file path=xl/calcChain.xml><?xml version="1.0" encoding="utf-8"?>
<calcChain xmlns="http://schemas.openxmlformats.org/spreadsheetml/2006/main">
  <c r="H13" i="1"/>
  <c r="G13"/>
  <c r="F13"/>
  <c r="E13"/>
  <c r="D13"/>
  <c r="C13"/>
  <c r="B13"/>
  <c r="H13" i="7"/>
  <c r="G13"/>
  <c r="F13"/>
  <c r="E13"/>
  <c r="D13"/>
  <c r="C13"/>
  <c r="B13"/>
  <c r="H13" i="6"/>
  <c r="G13"/>
  <c r="F13"/>
  <c r="E13"/>
  <c r="D13"/>
  <c r="C13"/>
  <c r="B13"/>
  <c r="H12" i="8"/>
  <c r="D16"/>
  <c r="H13"/>
  <c r="G13"/>
  <c r="F13"/>
  <c r="E13"/>
  <c r="D13"/>
  <c r="C13"/>
  <c r="G12"/>
  <c r="F12"/>
  <c r="E12"/>
  <c r="D12"/>
  <c r="C12"/>
  <c r="B12"/>
  <c r="B13" s="1"/>
  <c r="D16" i="7"/>
  <c r="F12"/>
  <c r="E12"/>
  <c r="D12"/>
  <c r="C12"/>
  <c r="B12"/>
  <c r="D16" i="6"/>
  <c r="C12"/>
  <c r="B12"/>
  <c r="G12" i="1"/>
  <c r="F12"/>
  <c r="E12"/>
  <c r="D12"/>
  <c r="C12"/>
  <c r="B12"/>
  <c r="H14" i="6" l="1"/>
  <c r="H14" i="7"/>
  <c r="H14" i="1"/>
  <c r="H18" i="6"/>
  <c r="H14" i="8"/>
  <c r="H18" s="1"/>
  <c r="D18" i="7"/>
  <c r="D16" i="1"/>
  <c r="H16" i="6" l="1"/>
  <c r="D18"/>
  <c r="D18" i="8"/>
  <c r="H16"/>
  <c r="H18" i="7"/>
  <c r="H16"/>
  <c r="H4" i="6" l="1"/>
  <c r="H4" i="8"/>
  <c r="H4" i="7"/>
  <c r="H16" i="1"/>
  <c r="H18"/>
  <c r="D18"/>
  <c r="H4" l="1"/>
</calcChain>
</file>

<file path=xl/sharedStrings.xml><?xml version="1.0" encoding="utf-8"?>
<sst xmlns="http://schemas.openxmlformats.org/spreadsheetml/2006/main" count="99" uniqueCount="42">
  <si>
    <t>Proc. Pen n.</t>
  </si>
  <si>
    <t>Importo Liquidato</t>
  </si>
  <si>
    <t>15% art.2 DM 55/14</t>
  </si>
  <si>
    <t>IPOTESI</t>
  </si>
  <si>
    <t>C - direttissime con convalida, concluse con patteggiamento o abbreviato</t>
  </si>
  <si>
    <t>A/B - Sentenze ex art.129 cpp - Patteggiamenti - Incidenti di esecuzione di modesto rilievo</t>
  </si>
  <si>
    <t>D/E - Rito abbreviato semplice - Rito abbreviato condizionato</t>
  </si>
  <si>
    <t>F - Dibattimento ipotesi base - fino a 3 udienze di trattazione</t>
  </si>
  <si>
    <t xml:space="preserve">Tabelle di predeterminazione dei compensi in ambito penale </t>
  </si>
  <si>
    <t>G - Dibattimento ipotesi intermedia - fino a 8 udienze di trattazione</t>
  </si>
  <si>
    <t>I - Dibattimento ipotesi complessa - oltre a 8 udienze di trattazione</t>
  </si>
  <si>
    <t>- 1/3 art.106 DPR 115/02</t>
  </si>
  <si>
    <t>FATTORI CORRETTIVI</t>
  </si>
  <si>
    <t>+ 50 % - Reati di competenza collegiale</t>
  </si>
  <si>
    <t>+ 30 % - Giudizio con + di 5 capi di imputazione</t>
  </si>
  <si>
    <t>Assistito Detenuto per questa causa</t>
  </si>
  <si>
    <t>+ 20 % - Presenza di un secondo assistito</t>
  </si>
  <si>
    <t>IMPUTATO</t>
  </si>
  <si>
    <t>Fase studio</t>
  </si>
  <si>
    <t>Fase introduttiva</t>
  </si>
  <si>
    <t>Fase istruttoria</t>
  </si>
  <si>
    <t>Fase decisoria</t>
  </si>
  <si>
    <t>TABELLA A - TRIBUNALE MONOCRATICO</t>
  </si>
  <si>
    <t>TIZIO SEMPRONIO</t>
  </si>
  <si>
    <t xml:space="preserve"> 1/2018 RG - 1/2018 M27</t>
  </si>
  <si>
    <t>TABELLA B - FASE GIP</t>
  </si>
  <si>
    <t>1 - Indagini preliminari senza particolari attività</t>
  </si>
  <si>
    <t>2 - Indagini preliminari con interrogatorio</t>
  </si>
  <si>
    <t>3 - Udienza di opposizione alla richiesta di archviazione</t>
  </si>
  <si>
    <t>4 - Udienza di opposizione all'archiviazione con atto di opposizione p.o. o memorie difensive imputato</t>
  </si>
  <si>
    <t>TABELLA B - FASE GUP</t>
  </si>
  <si>
    <t>Totale Parziale</t>
  </si>
  <si>
    <t>A - Sentenze ex art.129 cpp - Incidenti di esecuzione di modesto rilievo</t>
  </si>
  <si>
    <t>B - Patteggiamenti</t>
  </si>
  <si>
    <t>C - Procedimento di convalida di arresto o fermo</t>
  </si>
  <si>
    <t>D - Rito Abbreviato semplice</t>
  </si>
  <si>
    <t>E - Rito Abbreviato condizionato</t>
  </si>
  <si>
    <t>F - Udienza Preliminare - Ipotesi base</t>
  </si>
  <si>
    <t>G - Udienza Preliminare con fase introduttiva - memorie e costituzioni pc</t>
  </si>
  <si>
    <t>TRIBUNALE DEL RIESAME - PERSONALE E REALE</t>
  </si>
  <si>
    <t>A - Giudizi privi di fase introduttiva - motivi non scritti dal difensore</t>
  </si>
  <si>
    <t>B - Giudizi con fase introduttiva</t>
  </si>
</sst>
</file>

<file path=xl/styles.xml><?xml version="1.0" encoding="utf-8"?>
<styleSheet xmlns="http://schemas.openxmlformats.org/spreadsheetml/2006/main">
  <numFmts count="3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color theme="4" tint="0.3999755851924192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43" fontId="3" fillId="3" borderId="2" xfId="0" applyNumberFormat="1" applyFont="1" applyFill="1" applyBorder="1" applyAlignment="1">
      <alignment horizontal="center" vertical="center"/>
    </xf>
    <xf numFmtId="0" fontId="4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4" fontId="3" fillId="3" borderId="2" xfId="0" applyNumberFormat="1" applyFont="1" applyFill="1" applyBorder="1" applyAlignment="1">
      <alignment horizontal="center" vertical="center"/>
    </xf>
    <xf numFmtId="164" fontId="0" fillId="0" borderId="6" xfId="1" applyNumberFormat="1" applyFont="1" applyBorder="1" applyAlignment="1">
      <alignment horizontal="center"/>
    </xf>
    <xf numFmtId="164" fontId="0" fillId="0" borderId="7" xfId="1" applyNumberFormat="1" applyFont="1" applyBorder="1" applyAlignment="1">
      <alignment horizontal="center"/>
    </xf>
    <xf numFmtId="164" fontId="0" fillId="0" borderId="8" xfId="1" applyNumberFormat="1" applyFont="1" applyBorder="1" applyAlignment="1">
      <alignment horizontal="center"/>
    </xf>
    <xf numFmtId="164" fontId="0" fillId="0" borderId="9" xfId="1" applyNumberFormat="1" applyFon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0" fillId="0" borderId="10" xfId="1" applyNumberFormat="1" applyFont="1" applyBorder="1" applyAlignment="1">
      <alignment horizontal="center"/>
    </xf>
    <xf numFmtId="164" fontId="0" fillId="0" borderId="3" xfId="1" applyNumberFormat="1" applyFont="1" applyBorder="1" applyAlignment="1">
      <alignment horizontal="center"/>
    </xf>
    <xf numFmtId="164" fontId="0" fillId="0" borderId="4" xfId="1" applyNumberFormat="1" applyFont="1" applyBorder="1" applyAlignment="1">
      <alignment horizontal="center"/>
    </xf>
    <xf numFmtId="164" fontId="0" fillId="0" borderId="5" xfId="1" applyNumberFormat="1" applyFont="1" applyBorder="1" applyAlignment="1">
      <alignment horizontal="center"/>
    </xf>
    <xf numFmtId="164" fontId="0" fillId="0" borderId="0" xfId="0" applyNumberFormat="1"/>
    <xf numFmtId="4" fontId="0" fillId="0" borderId="9" xfId="1" applyNumberFormat="1" applyFont="1" applyBorder="1" applyAlignment="1">
      <alignment horizontal="center"/>
    </xf>
    <xf numFmtId="164" fontId="0" fillId="0" borderId="19" xfId="1" applyNumberFormat="1" applyFont="1" applyBorder="1" applyAlignment="1">
      <alignment horizontal="center"/>
    </xf>
    <xf numFmtId="164" fontId="0" fillId="0" borderId="20" xfId="1" applyNumberFormat="1" applyFont="1" applyBorder="1" applyAlignment="1">
      <alignment horizontal="center"/>
    </xf>
    <xf numFmtId="164" fontId="0" fillId="0" borderId="21" xfId="1" applyNumberFormat="1" applyFont="1" applyBorder="1" applyAlignment="1">
      <alignment horizontal="center"/>
    </xf>
    <xf numFmtId="164" fontId="8" fillId="6" borderId="0" xfId="1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11" fillId="4" borderId="17" xfId="0" applyNumberFormat="1" applyFont="1" applyFill="1" applyBorder="1" applyAlignment="1">
      <alignment horizontal="center" vertical="center"/>
    </xf>
    <xf numFmtId="49" fontId="11" fillId="4" borderId="18" xfId="0" applyNumberFormat="1" applyFont="1" applyFill="1" applyBorder="1" applyAlignment="1">
      <alignment horizontal="center" vertical="center"/>
    </xf>
    <xf numFmtId="49" fontId="11" fillId="5" borderId="4" xfId="0" applyNumberFormat="1" applyFont="1" applyFill="1" applyBorder="1" applyAlignment="1">
      <alignment horizontal="center" vertical="center" wrapText="1"/>
    </xf>
    <xf numFmtId="49" fontId="11" fillId="5" borderId="5" xfId="0" applyNumberFormat="1" applyFont="1" applyFill="1" applyBorder="1" applyAlignment="1">
      <alignment horizontal="center" vertical="center" wrapText="1"/>
    </xf>
    <xf numFmtId="49" fontId="12" fillId="5" borderId="4" xfId="0" applyNumberFormat="1" applyFont="1" applyFill="1" applyBorder="1" applyAlignment="1">
      <alignment horizontal="center" vertical="center" wrapText="1"/>
    </xf>
    <xf numFmtId="49" fontId="11" fillId="4" borderId="11" xfId="0" applyNumberFormat="1" applyFont="1" applyFill="1" applyBorder="1" applyAlignment="1">
      <alignment horizontal="center" vertical="center"/>
    </xf>
    <xf numFmtId="49" fontId="11" fillId="4" borderId="12" xfId="0" applyNumberFormat="1" applyFont="1" applyFill="1" applyBorder="1" applyAlignment="1">
      <alignment horizontal="center" vertical="center"/>
    </xf>
    <xf numFmtId="49" fontId="11" fillId="4" borderId="22" xfId="0" applyNumberFormat="1" applyFont="1" applyFill="1" applyBorder="1" applyAlignment="1">
      <alignment horizontal="center" vertical="center"/>
    </xf>
    <xf numFmtId="49" fontId="11" fillId="6" borderId="0" xfId="0" applyNumberFormat="1" applyFont="1" applyFill="1" applyBorder="1" applyAlignment="1">
      <alignment horizontal="center" vertical="center"/>
    </xf>
    <xf numFmtId="0" fontId="10" fillId="0" borderId="0" xfId="0" applyFont="1"/>
    <xf numFmtId="0" fontId="5" fillId="2" borderId="14" xfId="0" applyFont="1" applyFill="1" applyBorder="1" applyProtection="1">
      <protection locked="0"/>
    </xf>
    <xf numFmtId="0" fontId="5" fillId="2" borderId="3" xfId="0" applyFont="1" applyFill="1" applyBorder="1" applyProtection="1">
      <protection locked="0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164" fontId="9" fillId="0" borderId="0" xfId="0" applyNumberFormat="1" applyFont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>
      <selection activeCell="E4" sqref="E4"/>
    </sheetView>
  </sheetViews>
  <sheetFormatPr defaultRowHeight="15"/>
  <cols>
    <col min="1" max="1" width="20" customWidth="1"/>
    <col min="2" max="8" width="15.7109375" customWidth="1"/>
    <col min="9" max="9" width="12.5703125" customWidth="1"/>
  </cols>
  <sheetData>
    <row r="1" spans="1:8" ht="21.75" thickBot="1">
      <c r="A1" s="42" t="s">
        <v>8</v>
      </c>
      <c r="B1" s="43"/>
      <c r="C1" s="43"/>
      <c r="D1" s="43"/>
      <c r="E1" s="43"/>
      <c r="F1" s="43"/>
      <c r="G1" s="43"/>
      <c r="H1" s="44"/>
    </row>
    <row r="2" spans="1:8" ht="21">
      <c r="A2" s="45" t="s">
        <v>22</v>
      </c>
      <c r="B2" s="45"/>
      <c r="C2" s="45"/>
      <c r="D2" s="45"/>
      <c r="E2" s="45"/>
      <c r="F2" s="45"/>
      <c r="G2" s="45"/>
      <c r="H2" s="45"/>
    </row>
    <row r="3" spans="1:8" ht="9.9499999999999993" customHeight="1" thickBot="1">
      <c r="A3" s="4"/>
      <c r="B3" s="4"/>
      <c r="C3" s="4"/>
      <c r="D3" s="4"/>
      <c r="E3" s="4"/>
      <c r="F3" s="4"/>
      <c r="G3" s="4"/>
    </row>
    <row r="4" spans="1:8" ht="43.5" customHeight="1" thickBot="1">
      <c r="B4" s="9" t="s">
        <v>0</v>
      </c>
      <c r="C4" s="40" t="s">
        <v>24</v>
      </c>
      <c r="D4" s="9" t="s">
        <v>17</v>
      </c>
      <c r="E4" s="40" t="s">
        <v>23</v>
      </c>
      <c r="F4" s="5"/>
      <c r="G4" s="6" t="s">
        <v>1</v>
      </c>
      <c r="H4" s="10">
        <f>SUM(H14+D16+H16+D18+H18)</f>
        <v>2024</v>
      </c>
    </row>
    <row r="5" spans="1:8" ht="96" customHeight="1" thickBot="1">
      <c r="A5" s="8" t="s">
        <v>3</v>
      </c>
      <c r="B5" s="30" t="s">
        <v>5</v>
      </c>
      <c r="C5" s="30" t="s">
        <v>4</v>
      </c>
      <c r="D5" s="30" t="s">
        <v>6</v>
      </c>
      <c r="E5" s="30" t="s">
        <v>7</v>
      </c>
      <c r="F5" s="30" t="s">
        <v>9</v>
      </c>
      <c r="G5" s="30" t="s">
        <v>10</v>
      </c>
      <c r="H5" s="31"/>
    </row>
    <row r="6" spans="1:8" ht="18.75" customHeight="1" thickBot="1">
      <c r="A6" s="7"/>
      <c r="B6" s="38" t="b">
        <v>0</v>
      </c>
      <c r="C6" s="38" t="b">
        <v>1</v>
      </c>
      <c r="D6" s="38" t="b">
        <v>1</v>
      </c>
      <c r="E6" s="38" t="b">
        <v>0</v>
      </c>
      <c r="F6" s="38" t="b">
        <v>0</v>
      </c>
      <c r="G6" s="38" t="b">
        <v>0</v>
      </c>
      <c r="H6" s="38" t="b">
        <v>0</v>
      </c>
    </row>
    <row r="7" spans="1:8" ht="20.100000000000001" customHeight="1">
      <c r="A7" s="28" t="s">
        <v>18</v>
      </c>
      <c r="B7" s="11">
        <v>320</v>
      </c>
      <c r="C7" s="12">
        <v>225</v>
      </c>
      <c r="D7" s="12">
        <v>325</v>
      </c>
      <c r="E7" s="12">
        <v>225</v>
      </c>
      <c r="F7" s="12">
        <v>225</v>
      </c>
      <c r="G7" s="12">
        <v>225</v>
      </c>
      <c r="H7" s="13">
        <v>0</v>
      </c>
    </row>
    <row r="8" spans="1:8" ht="20.100000000000001" customHeight="1">
      <c r="A8" s="29" t="s">
        <v>19</v>
      </c>
      <c r="B8" s="14">
        <v>0</v>
      </c>
      <c r="C8" s="15">
        <v>540</v>
      </c>
      <c r="D8" s="15">
        <v>0</v>
      </c>
      <c r="E8" s="15">
        <v>0</v>
      </c>
      <c r="F8" s="15">
        <v>270</v>
      </c>
      <c r="G8" s="15">
        <v>270</v>
      </c>
      <c r="H8" s="16">
        <v>0</v>
      </c>
    </row>
    <row r="9" spans="1:8" ht="20.100000000000001" customHeight="1">
      <c r="A9" s="29" t="s">
        <v>20</v>
      </c>
      <c r="B9" s="14">
        <v>0</v>
      </c>
      <c r="C9" s="15">
        <v>0</v>
      </c>
      <c r="D9" s="15">
        <v>0</v>
      </c>
      <c r="E9" s="15">
        <v>540</v>
      </c>
      <c r="F9" s="15">
        <v>540</v>
      </c>
      <c r="G9" s="15">
        <v>875</v>
      </c>
      <c r="H9" s="16">
        <v>0</v>
      </c>
    </row>
    <row r="10" spans="1:8" ht="20.100000000000001" customHeight="1">
      <c r="A10" s="29" t="s">
        <v>21</v>
      </c>
      <c r="B10" s="14">
        <v>655</v>
      </c>
      <c r="C10" s="15">
        <v>675</v>
      </c>
      <c r="D10" s="15">
        <v>875</v>
      </c>
      <c r="E10" s="15">
        <v>675</v>
      </c>
      <c r="F10" s="15">
        <v>675</v>
      </c>
      <c r="G10" s="15">
        <v>1000</v>
      </c>
      <c r="H10" s="16">
        <v>0</v>
      </c>
    </row>
    <row r="11" spans="1:8" ht="20.100000000000001" customHeight="1">
      <c r="A11" s="29" t="s">
        <v>11</v>
      </c>
      <c r="B11" s="21">
        <v>-325</v>
      </c>
      <c r="C11" s="15">
        <v>-480</v>
      </c>
      <c r="D11" s="15">
        <v>-400</v>
      </c>
      <c r="E11" s="15">
        <v>-480</v>
      </c>
      <c r="F11" s="15">
        <v>-570</v>
      </c>
      <c r="G11" s="15">
        <v>-790</v>
      </c>
      <c r="H11" s="16">
        <v>0</v>
      </c>
    </row>
    <row r="12" spans="1:8" ht="20.100000000000001" customHeight="1" thickBot="1">
      <c r="A12" s="29" t="s">
        <v>2</v>
      </c>
      <c r="B12" s="22">
        <f>SUM(B7:B11)/100*15</f>
        <v>97.5</v>
      </c>
      <c r="C12" s="23">
        <f>SUM(C7:C11)/100*15</f>
        <v>144</v>
      </c>
      <c r="D12" s="23">
        <f t="shared" ref="D12:G12" si="0">SUM(D7:D11)/100*15</f>
        <v>120</v>
      </c>
      <c r="E12" s="23">
        <f t="shared" si="0"/>
        <v>144</v>
      </c>
      <c r="F12" s="23">
        <f t="shared" si="0"/>
        <v>171</v>
      </c>
      <c r="G12" s="23">
        <f t="shared" si="0"/>
        <v>237</v>
      </c>
      <c r="H12" s="24">
        <v>0</v>
      </c>
    </row>
    <row r="13" spans="1:8" ht="20.100000000000001" customHeight="1" thickBot="1">
      <c r="A13" s="36" t="s">
        <v>31</v>
      </c>
      <c r="B13" s="17">
        <f t="shared" ref="B13:H13" si="1">IF(B6=TRUE,SUM(B7:B12),0)</f>
        <v>0</v>
      </c>
      <c r="C13" s="17">
        <f t="shared" si="1"/>
        <v>1104</v>
      </c>
      <c r="D13" s="18">
        <f t="shared" si="1"/>
        <v>920</v>
      </c>
      <c r="E13" s="18">
        <f t="shared" si="1"/>
        <v>0</v>
      </c>
      <c r="F13" s="18">
        <f t="shared" si="1"/>
        <v>0</v>
      </c>
      <c r="G13" s="18">
        <f t="shared" si="1"/>
        <v>0</v>
      </c>
      <c r="H13" s="19">
        <f t="shared" si="1"/>
        <v>0</v>
      </c>
    </row>
    <row r="14" spans="1:8" ht="20.100000000000001" customHeight="1">
      <c r="B14" s="20"/>
      <c r="C14" s="20"/>
      <c r="D14" s="20"/>
      <c r="E14" s="20"/>
      <c r="F14" s="20"/>
      <c r="G14" s="20"/>
      <c r="H14" s="25">
        <f>SUM(B13:H13)</f>
        <v>2024</v>
      </c>
    </row>
    <row r="15" spans="1:8" ht="24.95" customHeight="1" thickBot="1">
      <c r="B15" s="20"/>
      <c r="C15" s="20"/>
      <c r="D15" s="41" t="s">
        <v>12</v>
      </c>
      <c r="E15" s="41"/>
      <c r="F15" s="41"/>
      <c r="G15" s="20"/>
      <c r="H15" s="25"/>
    </row>
    <row r="16" spans="1:8" ht="45" customHeight="1" thickBot="1">
      <c r="B16" s="39" t="b">
        <v>0</v>
      </c>
      <c r="C16" s="26" t="s">
        <v>15</v>
      </c>
      <c r="D16" s="2">
        <f>IF(B16=TRUE, 200,0)</f>
        <v>0</v>
      </c>
      <c r="E16" s="3" t="b">
        <v>1</v>
      </c>
      <c r="F16" s="39" t="b">
        <v>0</v>
      </c>
      <c r="G16" s="27" t="s">
        <v>13</v>
      </c>
      <c r="H16" s="2">
        <f>IF(F16=TRUE,H14*50/100,0)</f>
        <v>0</v>
      </c>
    </row>
    <row r="17" spans="1:8" ht="9.9499999999999993" customHeight="1" thickBot="1">
      <c r="D17" s="37"/>
      <c r="H17" s="37"/>
    </row>
    <row r="18" spans="1:8" ht="45" customHeight="1" thickBot="1">
      <c r="A18" s="3" t="b">
        <v>0</v>
      </c>
      <c r="B18" s="39" t="b">
        <v>0</v>
      </c>
      <c r="C18" s="27" t="s">
        <v>14</v>
      </c>
      <c r="D18" s="2">
        <f>IF(B18=TRUE,H14*30/100,0)</f>
        <v>0</v>
      </c>
      <c r="F18" s="39" t="b">
        <v>0</v>
      </c>
      <c r="G18" s="27" t="s">
        <v>16</v>
      </c>
      <c r="H18" s="2">
        <f>IF(F18=TRUE,H14*20/100,0)</f>
        <v>0</v>
      </c>
    </row>
    <row r="19" spans="1:8" ht="24.95" customHeight="1"/>
    <row r="20" spans="1:8" ht="24.95" customHeight="1"/>
    <row r="23" spans="1:8">
      <c r="B23" s="1"/>
    </row>
  </sheetData>
  <sheetProtection sheet="1" objects="1" scenarios="1"/>
  <mergeCells count="3">
    <mergeCell ref="D15:F15"/>
    <mergeCell ref="A1:H1"/>
    <mergeCell ref="A2:H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>
      <selection activeCell="A4" sqref="A4"/>
    </sheetView>
  </sheetViews>
  <sheetFormatPr defaultRowHeight="15"/>
  <cols>
    <col min="1" max="1" width="20" customWidth="1"/>
    <col min="2" max="8" width="15.7109375" customWidth="1"/>
    <col min="9" max="9" width="12.5703125" customWidth="1"/>
  </cols>
  <sheetData>
    <row r="1" spans="1:8" ht="21.75" thickBot="1">
      <c r="A1" s="42" t="s">
        <v>8</v>
      </c>
      <c r="B1" s="43"/>
      <c r="C1" s="43"/>
      <c r="D1" s="43"/>
      <c r="E1" s="43"/>
      <c r="F1" s="43"/>
      <c r="G1" s="43"/>
      <c r="H1" s="44"/>
    </row>
    <row r="2" spans="1:8" ht="21">
      <c r="A2" s="45" t="s">
        <v>25</v>
      </c>
      <c r="B2" s="45"/>
      <c r="C2" s="45"/>
      <c r="D2" s="45"/>
      <c r="E2" s="45"/>
      <c r="F2" s="45"/>
      <c r="G2" s="45"/>
      <c r="H2" s="45"/>
    </row>
    <row r="3" spans="1:8" ht="9.9499999999999993" customHeight="1" thickBot="1">
      <c r="A3" s="4"/>
      <c r="B3" s="4"/>
      <c r="C3" s="4"/>
      <c r="D3" s="4"/>
      <c r="E3" s="4"/>
      <c r="F3" s="4"/>
      <c r="G3" s="4"/>
    </row>
    <row r="4" spans="1:8" ht="43.5" customHeight="1" thickBot="1">
      <c r="B4" s="9" t="s">
        <v>0</v>
      </c>
      <c r="C4" s="40" t="s">
        <v>24</v>
      </c>
      <c r="D4" s="9" t="s">
        <v>17</v>
      </c>
      <c r="E4" s="40" t="s">
        <v>23</v>
      </c>
      <c r="F4" s="5"/>
      <c r="G4" s="6" t="s">
        <v>1</v>
      </c>
      <c r="H4" s="10">
        <f>SUM(H14+D16+H16+D18+H18)</f>
        <v>0</v>
      </c>
    </row>
    <row r="5" spans="1:8" ht="96" customHeight="1" thickBot="1">
      <c r="A5" s="8" t="s">
        <v>3</v>
      </c>
      <c r="B5" s="30" t="s">
        <v>26</v>
      </c>
      <c r="C5" s="30" t="s">
        <v>27</v>
      </c>
      <c r="D5" s="30" t="s">
        <v>28</v>
      </c>
      <c r="E5" s="32" t="s">
        <v>29</v>
      </c>
      <c r="F5" s="30"/>
      <c r="G5" s="30"/>
      <c r="H5" s="31"/>
    </row>
    <row r="6" spans="1:8" ht="18.75" customHeight="1" thickBot="1">
      <c r="A6" s="7"/>
      <c r="B6" s="38" t="b">
        <v>0</v>
      </c>
      <c r="C6" s="38" t="b">
        <v>0</v>
      </c>
      <c r="D6" s="38" t="b">
        <v>0</v>
      </c>
      <c r="E6" s="38" t="b">
        <v>0</v>
      </c>
      <c r="F6" s="38" t="b">
        <v>0</v>
      </c>
      <c r="G6" s="38" t="b">
        <v>0</v>
      </c>
      <c r="H6" s="38" t="b">
        <v>0</v>
      </c>
    </row>
    <row r="7" spans="1:8" ht="20.100000000000001" customHeight="1">
      <c r="A7" s="28" t="s">
        <v>18</v>
      </c>
      <c r="B7" s="11">
        <v>600</v>
      </c>
      <c r="C7" s="12">
        <v>600</v>
      </c>
      <c r="D7" s="12">
        <v>600</v>
      </c>
      <c r="E7" s="12">
        <v>600</v>
      </c>
      <c r="F7" s="12">
        <v>0</v>
      </c>
      <c r="G7" s="12">
        <v>0</v>
      </c>
      <c r="H7" s="13">
        <v>0</v>
      </c>
    </row>
    <row r="8" spans="1:8" ht="20.100000000000001" customHeight="1">
      <c r="A8" s="29" t="s">
        <v>19</v>
      </c>
      <c r="B8" s="14">
        <v>0</v>
      </c>
      <c r="C8" s="15">
        <v>0</v>
      </c>
      <c r="D8" s="15">
        <v>0</v>
      </c>
      <c r="E8" s="15">
        <v>360</v>
      </c>
      <c r="F8" s="15">
        <v>0</v>
      </c>
      <c r="G8" s="15">
        <v>0</v>
      </c>
      <c r="H8" s="16">
        <v>0</v>
      </c>
    </row>
    <row r="9" spans="1:8" ht="20.100000000000001" customHeight="1">
      <c r="A9" s="29" t="s">
        <v>20</v>
      </c>
      <c r="B9" s="14">
        <v>0</v>
      </c>
      <c r="C9" s="15">
        <v>500</v>
      </c>
      <c r="D9" s="15">
        <v>0</v>
      </c>
      <c r="E9" s="15">
        <v>0</v>
      </c>
      <c r="F9" s="15">
        <v>0</v>
      </c>
      <c r="G9" s="15">
        <v>0</v>
      </c>
      <c r="H9" s="16">
        <v>0</v>
      </c>
    </row>
    <row r="10" spans="1:8" ht="20.100000000000001" customHeight="1">
      <c r="A10" s="29" t="s">
        <v>21</v>
      </c>
      <c r="B10" s="14">
        <v>0</v>
      </c>
      <c r="C10" s="15">
        <v>0</v>
      </c>
      <c r="D10" s="15">
        <v>875</v>
      </c>
      <c r="E10" s="15">
        <v>875</v>
      </c>
      <c r="F10" s="15">
        <v>0</v>
      </c>
      <c r="G10" s="15">
        <v>0</v>
      </c>
      <c r="H10" s="16">
        <v>0</v>
      </c>
    </row>
    <row r="11" spans="1:8" ht="20.100000000000001" customHeight="1">
      <c r="A11" s="29" t="s">
        <v>11</v>
      </c>
      <c r="B11" s="21">
        <v>-200</v>
      </c>
      <c r="C11" s="15">
        <v>-363</v>
      </c>
      <c r="D11" s="15">
        <v>-492</v>
      </c>
      <c r="E11" s="15">
        <v>-606</v>
      </c>
      <c r="F11" s="15">
        <v>0</v>
      </c>
      <c r="G11" s="15">
        <v>0</v>
      </c>
      <c r="H11" s="16">
        <v>0</v>
      </c>
    </row>
    <row r="12" spans="1:8" ht="20.100000000000001" customHeight="1" thickBot="1">
      <c r="A12" s="29" t="s">
        <v>2</v>
      </c>
      <c r="B12" s="22">
        <f>SUM(B7:B11)/100*15</f>
        <v>60</v>
      </c>
      <c r="C12" s="23">
        <f>SUM(C7:C11)/100*15</f>
        <v>110.55</v>
      </c>
      <c r="D12" s="23">
        <f t="shared" ref="D12:F12" si="0">SUM(D7:D11)/100*15</f>
        <v>147.44999999999999</v>
      </c>
      <c r="E12" s="23">
        <f t="shared" si="0"/>
        <v>184.35</v>
      </c>
      <c r="F12" s="23">
        <f t="shared" si="0"/>
        <v>0</v>
      </c>
      <c r="G12" s="23">
        <v>0</v>
      </c>
      <c r="H12" s="24">
        <v>0</v>
      </c>
    </row>
    <row r="13" spans="1:8" ht="20.100000000000001" customHeight="1" thickBot="1">
      <c r="A13" s="36" t="s">
        <v>31</v>
      </c>
      <c r="B13" s="17">
        <f t="shared" ref="B13:H13" si="1">IF(B6=TRUE,SUM(B7:B12),0)</f>
        <v>0</v>
      </c>
      <c r="C13" s="17">
        <f t="shared" si="1"/>
        <v>0</v>
      </c>
      <c r="D13" s="18">
        <f t="shared" si="1"/>
        <v>0</v>
      </c>
      <c r="E13" s="18">
        <f t="shared" si="1"/>
        <v>0</v>
      </c>
      <c r="F13" s="18">
        <f t="shared" si="1"/>
        <v>0</v>
      </c>
      <c r="G13" s="18">
        <f t="shared" si="1"/>
        <v>0</v>
      </c>
      <c r="H13" s="19">
        <f t="shared" si="1"/>
        <v>0</v>
      </c>
    </row>
    <row r="14" spans="1:8" ht="20.100000000000001" customHeight="1">
      <c r="B14" s="20"/>
      <c r="C14" s="20"/>
      <c r="D14" s="20"/>
      <c r="E14" s="20"/>
      <c r="F14" s="20"/>
      <c r="G14" s="20"/>
      <c r="H14" s="25">
        <f>SUM(B13:H13)</f>
        <v>0</v>
      </c>
    </row>
    <row r="15" spans="1:8" ht="24.95" customHeight="1" thickBot="1">
      <c r="B15" s="20"/>
      <c r="C15" s="20"/>
      <c r="D15" s="41" t="s">
        <v>12</v>
      </c>
      <c r="E15" s="41"/>
      <c r="F15" s="41"/>
      <c r="G15" s="20"/>
      <c r="H15" s="25"/>
    </row>
    <row r="16" spans="1:8" ht="45" customHeight="1" thickBot="1">
      <c r="B16" s="39" t="b">
        <v>0</v>
      </c>
      <c r="C16" s="26" t="s">
        <v>15</v>
      </c>
      <c r="D16" s="2">
        <f>IF(B16=TRUE, 200,0)</f>
        <v>0</v>
      </c>
      <c r="E16" s="3" t="b">
        <v>1</v>
      </c>
      <c r="F16" s="39" t="b">
        <v>0</v>
      </c>
      <c r="G16" s="27" t="s">
        <v>13</v>
      </c>
      <c r="H16" s="2">
        <f>IF(F16=TRUE,H14*50/100,0)</f>
        <v>0</v>
      </c>
    </row>
    <row r="17" spans="1:8" ht="9.9499999999999993" customHeight="1" thickBot="1">
      <c r="D17" s="37"/>
      <c r="H17" s="37"/>
    </row>
    <row r="18" spans="1:8" ht="45" customHeight="1" thickBot="1">
      <c r="A18" s="3" t="b">
        <v>0</v>
      </c>
      <c r="B18" s="39" t="b">
        <v>0</v>
      </c>
      <c r="C18" s="27" t="s">
        <v>14</v>
      </c>
      <c r="D18" s="2">
        <f>IF(B18=TRUE,H14*30/100,0)</f>
        <v>0</v>
      </c>
      <c r="F18" s="39" t="b">
        <v>0</v>
      </c>
      <c r="G18" s="27" t="s">
        <v>16</v>
      </c>
      <c r="H18" s="2">
        <f>IF(F18=TRUE,H14*20/100,0)</f>
        <v>0</v>
      </c>
    </row>
    <row r="19" spans="1:8" ht="24.95" customHeight="1"/>
    <row r="20" spans="1:8" ht="24.95" customHeight="1"/>
    <row r="23" spans="1:8">
      <c r="B23" s="1"/>
    </row>
    <row r="33" spans="6:6">
      <c r="F33" t="b">
        <v>1</v>
      </c>
    </row>
  </sheetData>
  <sheetProtection sheet="1" objects="1" scenarios="1"/>
  <mergeCells count="3">
    <mergeCell ref="A1:H1"/>
    <mergeCell ref="A2:H2"/>
    <mergeCell ref="D15:F1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workbookViewId="0">
      <selection activeCell="A4" sqref="A4"/>
    </sheetView>
  </sheetViews>
  <sheetFormatPr defaultRowHeight="15"/>
  <cols>
    <col min="1" max="1" width="20" customWidth="1"/>
    <col min="2" max="8" width="15.7109375" customWidth="1"/>
    <col min="9" max="9" width="12.5703125" customWidth="1"/>
  </cols>
  <sheetData>
    <row r="1" spans="1:8" ht="21.75" thickBot="1">
      <c r="A1" s="42" t="s">
        <v>8</v>
      </c>
      <c r="B1" s="43"/>
      <c r="C1" s="43"/>
      <c r="D1" s="43"/>
      <c r="E1" s="43"/>
      <c r="F1" s="43"/>
      <c r="G1" s="43"/>
      <c r="H1" s="44"/>
    </row>
    <row r="2" spans="1:8" ht="21">
      <c r="A2" s="45" t="s">
        <v>30</v>
      </c>
      <c r="B2" s="45"/>
      <c r="C2" s="45"/>
      <c r="D2" s="45"/>
      <c r="E2" s="45"/>
      <c r="F2" s="45"/>
      <c r="G2" s="45"/>
      <c r="H2" s="45"/>
    </row>
    <row r="3" spans="1:8" ht="9.9499999999999993" customHeight="1" thickBot="1">
      <c r="A3" s="4"/>
      <c r="B3" s="4"/>
      <c r="C3" s="4"/>
      <c r="D3" s="4"/>
      <c r="E3" s="4"/>
      <c r="F3" s="4"/>
      <c r="G3" s="4"/>
    </row>
    <row r="4" spans="1:8" ht="43.5" customHeight="1" thickBot="1">
      <c r="B4" s="9" t="s">
        <v>0</v>
      </c>
      <c r="C4" s="40" t="s">
        <v>24</v>
      </c>
      <c r="D4" s="9" t="s">
        <v>17</v>
      </c>
      <c r="E4" s="40" t="s">
        <v>23</v>
      </c>
      <c r="F4" s="5"/>
      <c r="G4" s="6" t="s">
        <v>1</v>
      </c>
      <c r="H4" s="10">
        <f>SUM(H14+D16+H16+D18+H18)</f>
        <v>828</v>
      </c>
    </row>
    <row r="5" spans="1:8" ht="96" customHeight="1" thickBot="1">
      <c r="A5" s="8" t="s">
        <v>3</v>
      </c>
      <c r="B5" s="30" t="s">
        <v>32</v>
      </c>
      <c r="C5" s="30" t="s">
        <v>33</v>
      </c>
      <c r="D5" s="30" t="s">
        <v>34</v>
      </c>
      <c r="E5" s="30" t="s">
        <v>35</v>
      </c>
      <c r="F5" s="30" t="s">
        <v>36</v>
      </c>
      <c r="G5" s="30" t="s">
        <v>37</v>
      </c>
      <c r="H5" s="30" t="s">
        <v>38</v>
      </c>
    </row>
    <row r="6" spans="1:8" ht="18.75" customHeight="1" thickBot="1">
      <c r="A6" s="7"/>
      <c r="B6" s="38" t="b">
        <v>1</v>
      </c>
      <c r="C6" s="38" t="b">
        <v>0</v>
      </c>
      <c r="D6" s="38" t="b">
        <v>0</v>
      </c>
      <c r="E6" s="38" t="b">
        <v>0</v>
      </c>
      <c r="F6" s="38" t="b">
        <v>0</v>
      </c>
      <c r="G6" s="38" t="b">
        <v>0</v>
      </c>
      <c r="H6" s="38" t="b">
        <v>0</v>
      </c>
    </row>
    <row r="7" spans="1:8" ht="20.100000000000001" customHeight="1">
      <c r="A7" s="33" t="s">
        <v>18</v>
      </c>
      <c r="B7" s="11">
        <v>405</v>
      </c>
      <c r="C7" s="12">
        <v>600</v>
      </c>
      <c r="D7" s="12">
        <v>405</v>
      </c>
      <c r="E7" s="12">
        <v>600</v>
      </c>
      <c r="F7" s="12">
        <v>700</v>
      </c>
      <c r="G7" s="12">
        <v>405</v>
      </c>
      <c r="H7" s="13">
        <v>405</v>
      </c>
    </row>
    <row r="8" spans="1:8" ht="20.100000000000001" customHeight="1">
      <c r="A8" s="34" t="s">
        <v>19</v>
      </c>
      <c r="B8" s="14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6">
        <v>360</v>
      </c>
    </row>
    <row r="9" spans="1:8" ht="20.100000000000001" customHeight="1">
      <c r="A9" s="34" t="s">
        <v>20</v>
      </c>
      <c r="B9" s="14">
        <v>0</v>
      </c>
      <c r="C9" s="15">
        <v>0</v>
      </c>
      <c r="D9" s="15">
        <v>0</v>
      </c>
      <c r="E9" s="15">
        <v>0</v>
      </c>
      <c r="F9" s="15">
        <v>260</v>
      </c>
      <c r="G9" s="15">
        <v>0</v>
      </c>
      <c r="H9" s="16">
        <v>0</v>
      </c>
    </row>
    <row r="10" spans="1:8" ht="20.100000000000001" customHeight="1">
      <c r="A10" s="34" t="s">
        <v>21</v>
      </c>
      <c r="B10" s="14">
        <v>675</v>
      </c>
      <c r="C10" s="15">
        <v>665</v>
      </c>
      <c r="D10" s="15">
        <v>675</v>
      </c>
      <c r="E10" s="15">
        <v>875</v>
      </c>
      <c r="F10" s="15">
        <v>900</v>
      </c>
      <c r="G10" s="15">
        <v>875</v>
      </c>
      <c r="H10" s="16">
        <v>875</v>
      </c>
    </row>
    <row r="11" spans="1:8" ht="20.100000000000001" customHeight="1">
      <c r="A11" s="34" t="s">
        <v>11</v>
      </c>
      <c r="B11" s="21">
        <v>-360</v>
      </c>
      <c r="C11" s="15">
        <v>-422</v>
      </c>
      <c r="D11" s="15">
        <v>-360</v>
      </c>
      <c r="E11" s="15">
        <v>-492</v>
      </c>
      <c r="F11" s="15">
        <v>-620</v>
      </c>
      <c r="G11" s="15">
        <v>-427</v>
      </c>
      <c r="H11" s="16">
        <v>-547</v>
      </c>
    </row>
    <row r="12" spans="1:8" ht="20.100000000000001" customHeight="1" thickBot="1">
      <c r="A12" s="35" t="s">
        <v>2</v>
      </c>
      <c r="B12" s="22">
        <f>SUM(B7:B11)/100*15</f>
        <v>108</v>
      </c>
      <c r="C12" s="23">
        <f>SUM(C7:C11)/100*15</f>
        <v>126.44999999999999</v>
      </c>
      <c r="D12" s="23">
        <f t="shared" ref="D12:H12" si="0">SUM(D7:D11)/100*15</f>
        <v>108</v>
      </c>
      <c r="E12" s="23">
        <f t="shared" si="0"/>
        <v>147.44999999999999</v>
      </c>
      <c r="F12" s="23">
        <f t="shared" si="0"/>
        <v>186</v>
      </c>
      <c r="G12" s="23">
        <f t="shared" si="0"/>
        <v>127.94999999999999</v>
      </c>
      <c r="H12" s="24">
        <f t="shared" si="0"/>
        <v>163.95</v>
      </c>
    </row>
    <row r="13" spans="1:8" ht="20.100000000000001" customHeight="1" thickBot="1">
      <c r="A13" s="36" t="s">
        <v>31</v>
      </c>
      <c r="B13" s="17">
        <f t="shared" ref="B13:H13" si="1">IF(B6=TRUE,SUM(B7:B12),0)</f>
        <v>828</v>
      </c>
      <c r="C13" s="17">
        <f t="shared" si="1"/>
        <v>0</v>
      </c>
      <c r="D13" s="18">
        <f t="shared" si="1"/>
        <v>0</v>
      </c>
      <c r="E13" s="18">
        <f t="shared" si="1"/>
        <v>0</v>
      </c>
      <c r="F13" s="18">
        <f t="shared" si="1"/>
        <v>0</v>
      </c>
      <c r="G13" s="18">
        <f t="shared" si="1"/>
        <v>0</v>
      </c>
      <c r="H13" s="19">
        <f t="shared" si="1"/>
        <v>0</v>
      </c>
    </row>
    <row r="14" spans="1:8" ht="20.100000000000001" customHeight="1">
      <c r="B14" s="20"/>
      <c r="C14" s="20"/>
      <c r="D14" s="20"/>
      <c r="E14" s="20"/>
      <c r="F14" s="20"/>
      <c r="G14" s="20"/>
      <c r="H14" s="25">
        <f>SUM(B13:H13)</f>
        <v>828</v>
      </c>
    </row>
    <row r="15" spans="1:8" ht="24.95" customHeight="1" thickBot="1">
      <c r="B15" s="20"/>
      <c r="C15" s="20"/>
      <c r="D15" s="41" t="s">
        <v>12</v>
      </c>
      <c r="E15" s="41"/>
      <c r="F15" s="41"/>
      <c r="G15" s="20"/>
      <c r="H15" s="25"/>
    </row>
    <row r="16" spans="1:8" ht="45" customHeight="1" thickBot="1">
      <c r="B16" s="39" t="b">
        <v>0</v>
      </c>
      <c r="C16" s="26" t="s">
        <v>15</v>
      </c>
      <c r="D16" s="2">
        <f>IF(B16=TRUE, 200,0)</f>
        <v>0</v>
      </c>
      <c r="E16" s="3" t="b">
        <v>1</v>
      </c>
      <c r="F16" s="39" t="b">
        <v>0</v>
      </c>
      <c r="G16" s="27" t="s">
        <v>13</v>
      </c>
      <c r="H16" s="2">
        <f>IF(F16=TRUE,H14*50/100,0)</f>
        <v>0</v>
      </c>
    </row>
    <row r="17" spans="1:8" ht="9.9499999999999993" customHeight="1" thickBot="1">
      <c r="D17" s="37"/>
      <c r="H17" s="37"/>
    </row>
    <row r="18" spans="1:8" ht="45" customHeight="1" thickBot="1">
      <c r="A18" s="3" t="b">
        <v>0</v>
      </c>
      <c r="B18" s="39" t="b">
        <v>0</v>
      </c>
      <c r="C18" s="27" t="s">
        <v>14</v>
      </c>
      <c r="D18" s="2">
        <f>IF(B18=TRUE,H14*30/100,0)</f>
        <v>0</v>
      </c>
      <c r="F18" s="39" t="b">
        <v>0</v>
      </c>
      <c r="G18" s="27" t="s">
        <v>16</v>
      </c>
      <c r="H18" s="2">
        <f>IF(F18=TRUE,H14*20/100,0)</f>
        <v>0</v>
      </c>
    </row>
    <row r="19" spans="1:8" ht="24.95" customHeight="1"/>
    <row r="20" spans="1:8" ht="24.95" customHeight="1"/>
    <row r="23" spans="1:8">
      <c r="B23" s="1"/>
    </row>
    <row r="33" spans="6:6">
      <c r="F33" t="b">
        <v>1</v>
      </c>
    </row>
  </sheetData>
  <sheetProtection sheet="1" objects="1" scenarios="1"/>
  <mergeCells count="3">
    <mergeCell ref="A1:H1"/>
    <mergeCell ref="A2:H2"/>
    <mergeCell ref="D15:F1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workbookViewId="0">
      <selection activeCell="A4" sqref="A4"/>
    </sheetView>
  </sheetViews>
  <sheetFormatPr defaultRowHeight="15"/>
  <cols>
    <col min="1" max="1" width="20" customWidth="1"/>
    <col min="2" max="8" width="15.7109375" customWidth="1"/>
    <col min="9" max="9" width="12.5703125" customWidth="1"/>
  </cols>
  <sheetData>
    <row r="1" spans="1:8" ht="21.75" thickBot="1">
      <c r="A1" s="42" t="s">
        <v>8</v>
      </c>
      <c r="B1" s="43"/>
      <c r="C1" s="43"/>
      <c r="D1" s="43"/>
      <c r="E1" s="43"/>
      <c r="F1" s="43"/>
      <c r="G1" s="43"/>
      <c r="H1" s="44"/>
    </row>
    <row r="2" spans="1:8" ht="21">
      <c r="A2" s="45" t="s">
        <v>39</v>
      </c>
      <c r="B2" s="45"/>
      <c r="C2" s="45"/>
      <c r="D2" s="45"/>
      <c r="E2" s="45"/>
      <c r="F2" s="45"/>
      <c r="G2" s="45"/>
      <c r="H2" s="45"/>
    </row>
    <row r="3" spans="1:8" ht="9.9499999999999993" customHeight="1" thickBot="1">
      <c r="A3" s="4"/>
      <c r="B3" s="4"/>
      <c r="C3" s="4"/>
      <c r="D3" s="4"/>
      <c r="E3" s="4"/>
      <c r="F3" s="4"/>
      <c r="G3" s="4"/>
    </row>
    <row r="4" spans="1:8" ht="43.5" customHeight="1" thickBot="1">
      <c r="B4" s="9" t="s">
        <v>0</v>
      </c>
      <c r="C4" s="40" t="s">
        <v>24</v>
      </c>
      <c r="D4" s="9" t="s">
        <v>17</v>
      </c>
      <c r="E4" s="40" t="s">
        <v>23</v>
      </c>
      <c r="F4" s="5"/>
      <c r="G4" s="6" t="s">
        <v>1</v>
      </c>
      <c r="H4" s="10">
        <f>SUM(H14+D16+H16+D18+H18)</f>
        <v>1457.05</v>
      </c>
    </row>
    <row r="5" spans="1:8" ht="96" customHeight="1" thickBot="1">
      <c r="A5" s="8" t="s">
        <v>3</v>
      </c>
      <c r="B5" s="30" t="s">
        <v>40</v>
      </c>
      <c r="C5" s="30" t="s">
        <v>41</v>
      </c>
      <c r="D5" s="30"/>
      <c r="E5" s="30"/>
      <c r="F5" s="30"/>
      <c r="G5" s="30"/>
      <c r="H5" s="31"/>
    </row>
    <row r="6" spans="1:8" ht="18.75" customHeight="1" thickBot="1">
      <c r="A6" s="7"/>
      <c r="B6" s="38" t="b">
        <v>0</v>
      </c>
      <c r="C6" s="38" t="b">
        <v>1</v>
      </c>
      <c r="D6" s="38" t="b">
        <v>0</v>
      </c>
      <c r="E6" s="38" t="b">
        <v>0</v>
      </c>
      <c r="F6" s="38" t="b">
        <v>0</v>
      </c>
      <c r="G6" s="38" t="b">
        <v>0</v>
      </c>
      <c r="H6" s="38" t="b">
        <v>0</v>
      </c>
    </row>
    <row r="7" spans="1:8" ht="20.100000000000001" customHeight="1">
      <c r="A7" s="28" t="s">
        <v>18</v>
      </c>
      <c r="B7" s="11">
        <v>280</v>
      </c>
      <c r="C7" s="12">
        <v>300</v>
      </c>
      <c r="D7" s="12">
        <v>0</v>
      </c>
      <c r="E7" s="12">
        <v>0</v>
      </c>
      <c r="F7" s="12">
        <v>0</v>
      </c>
      <c r="G7" s="12">
        <v>0</v>
      </c>
      <c r="H7" s="13">
        <v>0</v>
      </c>
    </row>
    <row r="8" spans="1:8" ht="20.100000000000001" customHeight="1">
      <c r="A8" s="29" t="s">
        <v>19</v>
      </c>
      <c r="B8" s="14">
        <v>0</v>
      </c>
      <c r="C8" s="15">
        <v>700</v>
      </c>
      <c r="D8" s="15">
        <v>0</v>
      </c>
      <c r="E8" s="15">
        <v>0</v>
      </c>
      <c r="F8" s="15">
        <v>0</v>
      </c>
      <c r="G8" s="15">
        <v>0</v>
      </c>
      <c r="H8" s="16">
        <v>0</v>
      </c>
    </row>
    <row r="9" spans="1:8" ht="20.100000000000001" customHeight="1">
      <c r="A9" s="29" t="s">
        <v>20</v>
      </c>
      <c r="B9" s="14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6">
        <v>0</v>
      </c>
    </row>
    <row r="10" spans="1:8" ht="20.100000000000001" customHeight="1">
      <c r="A10" s="29" t="s">
        <v>21</v>
      </c>
      <c r="B10" s="14">
        <v>900</v>
      </c>
      <c r="C10" s="15">
        <v>900</v>
      </c>
      <c r="D10" s="15">
        <v>0</v>
      </c>
      <c r="E10" s="15">
        <v>0</v>
      </c>
      <c r="F10" s="15">
        <v>0</v>
      </c>
      <c r="G10" s="15">
        <v>0</v>
      </c>
      <c r="H10" s="16">
        <v>0</v>
      </c>
    </row>
    <row r="11" spans="1:8" ht="20.100000000000001" customHeight="1">
      <c r="A11" s="29" t="s">
        <v>11</v>
      </c>
      <c r="B11" s="21">
        <v>-393</v>
      </c>
      <c r="C11" s="15">
        <v>-633</v>
      </c>
      <c r="D11" s="15">
        <v>0</v>
      </c>
      <c r="E11" s="15">
        <v>0</v>
      </c>
      <c r="F11" s="15">
        <v>0</v>
      </c>
      <c r="G11" s="15">
        <v>0</v>
      </c>
      <c r="H11" s="16">
        <v>0</v>
      </c>
    </row>
    <row r="12" spans="1:8" ht="20.100000000000001" customHeight="1" thickBot="1">
      <c r="A12" s="29" t="s">
        <v>2</v>
      </c>
      <c r="B12" s="22">
        <f>SUM(B7:B11)/100*15</f>
        <v>118.05</v>
      </c>
      <c r="C12" s="23">
        <f>SUM(C7:C11)/100*15</f>
        <v>190.05</v>
      </c>
      <c r="D12" s="23">
        <v>0</v>
      </c>
      <c r="E12" s="23">
        <v>0</v>
      </c>
      <c r="F12" s="23">
        <v>0</v>
      </c>
      <c r="G12" s="23">
        <v>0</v>
      </c>
      <c r="H12" s="24">
        <v>0</v>
      </c>
    </row>
    <row r="13" spans="1:8" ht="20.100000000000001" customHeight="1" thickBot="1">
      <c r="A13" s="36" t="s">
        <v>31</v>
      </c>
      <c r="B13" s="17">
        <f t="shared" ref="B13:H13" si="0">IF(B6=TRUE,SUM(B7:B12),0)</f>
        <v>0</v>
      </c>
      <c r="C13" s="17">
        <f t="shared" si="0"/>
        <v>1457.05</v>
      </c>
      <c r="D13" s="18">
        <f t="shared" si="0"/>
        <v>0</v>
      </c>
      <c r="E13" s="18">
        <f t="shared" si="0"/>
        <v>0</v>
      </c>
      <c r="F13" s="18">
        <f t="shared" si="0"/>
        <v>0</v>
      </c>
      <c r="G13" s="18">
        <f t="shared" si="0"/>
        <v>0</v>
      </c>
      <c r="H13" s="19">
        <f t="shared" si="0"/>
        <v>0</v>
      </c>
    </row>
    <row r="14" spans="1:8" ht="20.100000000000001" customHeight="1">
      <c r="B14" s="20"/>
      <c r="C14" s="20"/>
      <c r="D14" s="20"/>
      <c r="E14" s="20"/>
      <c r="F14" s="20"/>
      <c r="G14" s="20"/>
      <c r="H14" s="25">
        <f>SUM(B13:H13)</f>
        <v>1457.05</v>
      </c>
    </row>
    <row r="15" spans="1:8" ht="24.95" customHeight="1" thickBot="1">
      <c r="B15" s="20"/>
      <c r="C15" s="20"/>
      <c r="D15" s="41" t="s">
        <v>12</v>
      </c>
      <c r="E15" s="41"/>
      <c r="F15" s="41"/>
      <c r="G15" s="20"/>
      <c r="H15" s="25"/>
    </row>
    <row r="16" spans="1:8" ht="45" customHeight="1" thickBot="1">
      <c r="B16" s="39" t="b">
        <v>0</v>
      </c>
      <c r="C16" s="26" t="s">
        <v>15</v>
      </c>
      <c r="D16" s="2">
        <f>IF(B16=TRUE, 200,0)</f>
        <v>0</v>
      </c>
      <c r="E16" s="3" t="b">
        <v>1</v>
      </c>
      <c r="F16" s="39" t="b">
        <v>0</v>
      </c>
      <c r="G16" s="27" t="s">
        <v>13</v>
      </c>
      <c r="H16" s="2">
        <f>IF(F16=TRUE,H14*50/100,0)</f>
        <v>0</v>
      </c>
    </row>
    <row r="17" spans="1:8" ht="9.9499999999999993" customHeight="1" thickBot="1">
      <c r="D17" s="37"/>
      <c r="H17" s="37"/>
    </row>
    <row r="18" spans="1:8" ht="45" customHeight="1" thickBot="1">
      <c r="A18" s="3" t="b">
        <v>0</v>
      </c>
      <c r="B18" s="39" t="b">
        <v>0</v>
      </c>
      <c r="C18" s="27" t="s">
        <v>14</v>
      </c>
      <c r="D18" s="2">
        <f>IF(B18=TRUE,H14*30/100,0)</f>
        <v>0</v>
      </c>
      <c r="F18" s="39" t="b">
        <v>0</v>
      </c>
      <c r="G18" s="27" t="s">
        <v>16</v>
      </c>
      <c r="H18" s="2">
        <f>IF(F18=TRUE,H14*20/100,0)</f>
        <v>0</v>
      </c>
    </row>
    <row r="19" spans="1:8" ht="24.95" customHeight="1"/>
    <row r="20" spans="1:8" ht="24.95" customHeight="1"/>
    <row r="23" spans="1:8">
      <c r="B23" s="1"/>
    </row>
    <row r="33" spans="6:6">
      <c r="F33" t="b">
        <v>1</v>
      </c>
    </row>
  </sheetData>
  <sheetProtection sheet="1" objects="1" scenarios="1"/>
  <mergeCells count="3">
    <mergeCell ref="A1:H1"/>
    <mergeCell ref="A2:H2"/>
    <mergeCell ref="D15:F1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TRIBUNALE</vt:lpstr>
      <vt:lpstr>GIP</vt:lpstr>
      <vt:lpstr>GUP</vt:lpstr>
      <vt:lpstr>RIESAME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Nunzio</dc:creator>
  <cp:lastModifiedBy>avvocato barbuto</cp:lastModifiedBy>
  <cp:lastPrinted>2018-07-02T16:56:43Z</cp:lastPrinted>
  <dcterms:created xsi:type="dcterms:W3CDTF">2018-06-29T14:38:45Z</dcterms:created>
  <dcterms:modified xsi:type="dcterms:W3CDTF">2019-01-24T18:54:02Z</dcterms:modified>
</cp:coreProperties>
</file>